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68" windowHeight="11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6" authorId="0">
      <text>
        <r>
          <rPr>
            <b/>
            <sz val="8"/>
            <rFont val="Tahoma"/>
            <family val="0"/>
          </rPr>
          <t xml:space="preserve"> :  Enter name of subject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 xml:space="preserve"> :  Enter date of assessment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 xml:space="preserve"> : Enter age of subject in years.months (e.g., 48.5)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 xml:space="preserve"> :  Enter Gender of subject (e.g., male, female, transgender, etc)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0"/>
          </rPr>
          <t xml:space="preserve"> :  Enter time to complete Part A maing written responses in seconds</t>
        </r>
        <r>
          <rPr>
            <sz val="8"/>
            <rFont val="Tahoma"/>
            <family val="0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0"/>
          </rPr>
          <t xml:space="preserve"> :  Enter time to complete Part A orally in seconds</t>
        </r>
        <r>
          <rPr>
            <sz val="8"/>
            <rFont val="Tahoma"/>
            <family val="0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0"/>
          </rPr>
          <t xml:space="preserve"> :  Enter time to complete Part B making written responses in seconds</t>
        </r>
        <r>
          <rPr>
            <sz val="8"/>
            <rFont val="Tahoma"/>
            <family val="0"/>
          </rPr>
          <t xml:space="preserve">
</t>
        </r>
      </text>
    </comment>
    <comment ref="B19" authorId="0">
      <text>
        <r>
          <rPr>
            <b/>
            <sz val="8"/>
            <rFont val="Tahoma"/>
            <family val="0"/>
          </rPr>
          <t xml:space="preserve"> :  Enter time to completion Part B orally (including corrections) in seconds</t>
        </r>
        <r>
          <rPr>
            <sz val="8"/>
            <rFont val="Tahoma"/>
            <family val="0"/>
          </rPr>
          <t xml:space="preserve">
</t>
        </r>
      </text>
    </comment>
    <comment ref="B20" authorId="0">
      <text>
        <r>
          <rPr>
            <b/>
            <sz val="8"/>
            <rFont val="Tahoma"/>
            <family val="0"/>
          </rPr>
          <t xml:space="preserve"> :  Enter the number of errors made.  Differentiate between uncorrected errors, self-corrected errors, and examiner corrected errors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 xml:space="preserve"> :  This data in all likelyhood needed  to have the outliers dropped (i.e., winsorized).</t>
        </r>
        <r>
          <rPr>
            <sz val="8"/>
            <rFont val="Tahoma"/>
            <family val="0"/>
          </rPr>
          <t xml:space="preserve">
</t>
        </r>
      </text>
    </comment>
    <comment ref="D32" authorId="0">
      <text>
        <r>
          <rPr>
            <b/>
            <sz val="8"/>
            <rFont val="Tahoma"/>
            <family val="0"/>
          </rPr>
          <t xml:space="preserve"> :  NB size of SD relative to other samples (e.g., 24.4, 10.8, 11.2)</t>
        </r>
        <r>
          <rPr>
            <sz val="8"/>
            <rFont val="Tahoma"/>
            <family val="0"/>
          </rPr>
          <t xml:space="preserve">
</t>
        </r>
      </text>
    </comment>
    <comment ref="F32" authorId="0">
      <text>
        <r>
          <rPr>
            <b/>
            <sz val="8"/>
            <rFont val="Tahoma"/>
            <family val="0"/>
          </rPr>
          <t xml:space="preserve"> :  Based on a normative study of patient volunteers. </t>
        </r>
        <r>
          <rPr>
            <sz val="8"/>
            <rFont val="Tahoma"/>
            <family val="0"/>
          </rPr>
          <t xml:space="preserve">
</t>
        </r>
      </text>
    </comment>
    <comment ref="F33" authorId="0">
      <text>
        <r>
          <rPr>
            <b/>
            <sz val="8"/>
            <rFont val="Tahoma"/>
            <family val="0"/>
          </rPr>
          <t xml:space="preserve"> :  Based on a normative study of patient volunteers. </t>
        </r>
        <r>
          <rPr>
            <sz val="8"/>
            <rFont val="Tahoma"/>
            <family val="0"/>
          </rPr>
          <t xml:space="preserve">
</t>
        </r>
      </text>
    </comment>
    <comment ref="F34" authorId="0">
      <text>
        <r>
          <rPr>
            <b/>
            <sz val="8"/>
            <rFont val="Tahoma"/>
            <family val="0"/>
          </rPr>
          <t xml:space="preserve"> :  Based on a normative study of patient volunteers. </t>
        </r>
        <r>
          <rPr>
            <sz val="8"/>
            <rFont val="Tahoma"/>
            <family val="0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0"/>
          </rPr>
          <t xml:space="preserve"> : Based on distance from the mean in SD-units.</t>
        </r>
        <r>
          <rPr>
            <sz val="8"/>
            <rFont val="Tahoma"/>
            <family val="0"/>
          </rPr>
          <t xml:space="preserve">
</t>
        </r>
      </text>
    </comment>
    <comment ref="F42" authorId="0">
      <text>
        <r>
          <rPr>
            <b/>
            <sz val="8"/>
            <rFont val="Tahoma"/>
            <family val="0"/>
          </rPr>
          <t xml:space="preserve"> :  Based on a normative study of patient volunteers. </t>
        </r>
        <r>
          <rPr>
            <sz val="8"/>
            <rFont val="Tahoma"/>
            <family val="0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0"/>
          </rPr>
          <t xml:space="preserve"> :  Based on a normative study of patient volunteers. </t>
        </r>
        <r>
          <rPr>
            <sz val="8"/>
            <rFont val="Tahoma"/>
            <family val="0"/>
          </rPr>
          <t xml:space="preserve">
</t>
        </r>
      </text>
    </comment>
    <comment ref="F51" authorId="0">
      <text>
        <r>
          <rPr>
            <b/>
            <sz val="8"/>
            <rFont val="Tahoma"/>
            <family val="0"/>
          </rPr>
          <t xml:space="preserve"> :  Based on a normative study of patient volunteers. </t>
        </r>
        <r>
          <rPr>
            <sz val="8"/>
            <rFont val="Tahoma"/>
            <family val="0"/>
          </rPr>
          <t xml:space="preserve">
</t>
        </r>
      </text>
    </comment>
    <comment ref="F52" authorId="0">
      <text>
        <r>
          <rPr>
            <b/>
            <sz val="8"/>
            <rFont val="Tahoma"/>
            <family val="0"/>
          </rPr>
          <t xml:space="preserve"> :  Based on a normative study of patient volunteers. </t>
        </r>
        <r>
          <rPr>
            <sz val="8"/>
            <rFont val="Tahoma"/>
            <family val="0"/>
          </rPr>
          <t xml:space="preserve">
</t>
        </r>
      </text>
    </comment>
    <comment ref="C61" authorId="0">
      <text>
        <r>
          <rPr>
            <b/>
            <sz val="8"/>
            <rFont val="Tahoma"/>
            <family val="0"/>
          </rPr>
          <t xml:space="preserve"> : To be obtained from Heaton, et al.</t>
        </r>
        <r>
          <rPr>
            <sz val="8"/>
            <rFont val="Tahoma"/>
            <family val="0"/>
          </rPr>
          <t xml:space="preserve">
</t>
        </r>
      </text>
    </comment>
    <comment ref="E61" authorId="0">
      <text>
        <r>
          <rPr>
            <b/>
            <sz val="8"/>
            <rFont val="Tahoma"/>
            <family val="0"/>
          </rPr>
          <t xml:space="preserve"> : To be obtained from Heaton, et al.</t>
        </r>
        <r>
          <rPr>
            <sz val="8"/>
            <rFont val="Tahoma"/>
            <family val="0"/>
          </rPr>
          <t xml:space="preserve">
</t>
        </r>
      </text>
    </comment>
    <comment ref="C65" authorId="0">
      <text>
        <r>
          <rPr>
            <b/>
            <sz val="8"/>
            <rFont val="Tahoma"/>
            <family val="0"/>
          </rPr>
          <t xml:space="preserve"> : To be obtained from Heaton, et al.</t>
        </r>
        <r>
          <rPr>
            <sz val="8"/>
            <rFont val="Tahoma"/>
            <family val="0"/>
          </rPr>
          <t xml:space="preserve">
</t>
        </r>
      </text>
    </comment>
    <comment ref="E65" authorId="0">
      <text>
        <r>
          <rPr>
            <b/>
            <sz val="8"/>
            <rFont val="Tahoma"/>
            <family val="0"/>
          </rPr>
          <t xml:space="preserve"> : To be obtained from Heaton, et al.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<sst xmlns="http://schemas.openxmlformats.org/spreadsheetml/2006/main" count="101" uniqueCount="49">
  <si>
    <t>Oral</t>
  </si>
  <si>
    <t>Trail</t>
  </si>
  <si>
    <t>Making</t>
  </si>
  <si>
    <t>Test</t>
  </si>
  <si>
    <t>Name:</t>
  </si>
  <si>
    <t>Date:</t>
  </si>
  <si>
    <t>Age:</t>
  </si>
  <si>
    <t>Education:</t>
  </si>
  <si>
    <t>Gender:</t>
  </si>
  <si>
    <t>Initial:</t>
  </si>
  <si>
    <t>TMT-A</t>
  </si>
  <si>
    <t>Time in Seconds</t>
  </si>
  <si>
    <t>Written</t>
  </si>
  <si>
    <t>TMT-B</t>
  </si>
  <si>
    <t>Written to Oral</t>
  </si>
  <si>
    <t>Abraham, et al.</t>
  </si>
  <si>
    <t>ACN, 1996</t>
  </si>
  <si>
    <t>11,8</t>
  </si>
  <si>
    <t>697-701</t>
  </si>
  <si>
    <t>Ages 20 to 39</t>
  </si>
  <si>
    <t>Mean</t>
  </si>
  <si>
    <t>SD</t>
  </si>
  <si>
    <t>Obtained</t>
  </si>
  <si>
    <t>z-score</t>
  </si>
  <si>
    <t>FSIQ</t>
  </si>
  <si>
    <t>n = 35</t>
  </si>
  <si>
    <t>Approximate</t>
  </si>
  <si>
    <t>Seconds</t>
  </si>
  <si>
    <t>Rank</t>
  </si>
  <si>
    <t xml:space="preserve">Ratio </t>
  </si>
  <si>
    <t>Ages 40 to 59</t>
  </si>
  <si>
    <t>n = 46</t>
  </si>
  <si>
    <t>Ages 60+</t>
  </si>
  <si>
    <t>Alxelrod &amp; Lamberty</t>
  </si>
  <si>
    <t>The Oral Trail Making Test</t>
  </si>
  <si>
    <t>in Chapter 5</t>
  </si>
  <si>
    <t>Amir Poreh (Ed.)</t>
  </si>
  <si>
    <t>Demographically Corrected</t>
  </si>
  <si>
    <t>Predicted Part A</t>
  </si>
  <si>
    <t>Part A Oral</t>
  </si>
  <si>
    <t>Obtained T-scores</t>
  </si>
  <si>
    <t>Predicted T-scores</t>
  </si>
  <si>
    <t>TMTA</t>
  </si>
  <si>
    <t>Predicted Part B</t>
  </si>
  <si>
    <t xml:space="preserve">Part B Oral </t>
  </si>
  <si>
    <t>TMTB</t>
  </si>
  <si>
    <t>DJC</t>
  </si>
  <si>
    <t>Male</t>
  </si>
  <si>
    <t>djc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</si>
</sst>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35" borderId="11" xfId="0" applyFont="1" applyFill="1" applyBorder="1" applyAlignment="1">
      <alignment/>
    </xf>
    <xf numFmtId="14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selection activeCell="B12" sqref="B12"/>
    </sheetView>
  </sheetViews>
  <sheetFormatPr defaultColWidth="9.140625" defaultRowHeight="12.75"/>
  <sheetData>
    <row r="1" ht="12.75">
      <c r="A1" s="1" t="s">
        <v>0</v>
      </c>
    </row>
    <row r="2" ht="12.75">
      <c r="A2" s="1" t="s">
        <v>1</v>
      </c>
    </row>
    <row r="3" spans="1:2" ht="12.75">
      <c r="A3" s="1" t="s">
        <v>2</v>
      </c>
      <c r="B3" s="1"/>
    </row>
    <row r="4" spans="1:2" ht="12.75">
      <c r="A4" s="1" t="s">
        <v>3</v>
      </c>
      <c r="B4" s="1"/>
    </row>
    <row r="6" spans="1:2" ht="12.75">
      <c r="A6" t="s">
        <v>4</v>
      </c>
      <c r="B6" s="2" t="s">
        <v>46</v>
      </c>
    </row>
    <row r="7" spans="1:2" ht="12.75">
      <c r="A7" t="s">
        <v>5</v>
      </c>
      <c r="B7" s="11">
        <v>40294</v>
      </c>
    </row>
    <row r="8" spans="1:2" ht="12.75">
      <c r="A8" t="s">
        <v>6</v>
      </c>
      <c r="B8" s="2">
        <v>67</v>
      </c>
    </row>
    <row r="9" spans="1:2" ht="12.75">
      <c r="A9" t="s">
        <v>7</v>
      </c>
      <c r="B9" s="2">
        <v>21</v>
      </c>
    </row>
    <row r="10" spans="1:2" ht="12.75">
      <c r="A10" t="s">
        <v>8</v>
      </c>
      <c r="B10" s="2" t="s">
        <v>47</v>
      </c>
    </row>
    <row r="11" spans="1:2" ht="12.75">
      <c r="A11" t="s">
        <v>9</v>
      </c>
      <c r="B11" s="2" t="s">
        <v>48</v>
      </c>
    </row>
    <row r="12" ht="12.75">
      <c r="B12" s="2"/>
    </row>
    <row r="13" spans="1:2" ht="12.75">
      <c r="A13" t="s">
        <v>10</v>
      </c>
      <c r="B13" s="3" t="s">
        <v>11</v>
      </c>
    </row>
    <row r="14" spans="1:2" ht="12.75">
      <c r="A14" t="s">
        <v>12</v>
      </c>
      <c r="B14" s="2"/>
    </row>
    <row r="15" spans="1:2" ht="12.75">
      <c r="A15" t="s">
        <v>0</v>
      </c>
      <c r="B15" s="2"/>
    </row>
    <row r="17" spans="1:2" ht="12.75">
      <c r="A17" t="s">
        <v>13</v>
      </c>
      <c r="B17" t="s">
        <v>11</v>
      </c>
    </row>
    <row r="18" spans="1:2" ht="12.75">
      <c r="A18" t="s">
        <v>12</v>
      </c>
      <c r="B18">
        <v>90.3</v>
      </c>
    </row>
    <row r="19" spans="1:2" ht="12.75">
      <c r="A19" t="s">
        <v>0</v>
      </c>
      <c r="B19" s="2">
        <v>41.5</v>
      </c>
    </row>
    <row r="20" spans="1:2" ht="12.75">
      <c r="A20" t="s">
        <v>14</v>
      </c>
      <c r="B20" s="2">
        <f>(B18)/B19</f>
        <v>2.175903614457831</v>
      </c>
    </row>
    <row r="22" ht="12.75">
      <c r="A22" t="s">
        <v>15</v>
      </c>
    </row>
    <row r="23" ht="12.75">
      <c r="A23" t="s">
        <v>16</v>
      </c>
    </row>
    <row r="24" ht="12.75">
      <c r="A24" t="s">
        <v>17</v>
      </c>
    </row>
    <row r="25" ht="12.75">
      <c r="A25" t="s">
        <v>18</v>
      </c>
    </row>
    <row r="27" spans="1:5" ht="12.75">
      <c r="A27" s="1" t="s">
        <v>19</v>
      </c>
      <c r="B27" t="s">
        <v>20</v>
      </c>
      <c r="C27" t="s">
        <v>21</v>
      </c>
      <c r="D27" t="s">
        <v>22</v>
      </c>
      <c r="E27" t="s">
        <v>23</v>
      </c>
    </row>
    <row r="28" spans="1:5" ht="12.75">
      <c r="A28" t="s">
        <v>24</v>
      </c>
      <c r="B28">
        <v>93.3</v>
      </c>
      <c r="C28">
        <v>15.6</v>
      </c>
      <c r="D28">
        <f>$B$8</f>
        <v>67</v>
      </c>
      <c r="E28">
        <f>(D28-B29)/C28</f>
        <v>4.294871794871795</v>
      </c>
    </row>
    <row r="29" ht="12.75">
      <c r="A29" t="s">
        <v>25</v>
      </c>
    </row>
    <row r="30" ht="12.75">
      <c r="F30" s="4" t="s">
        <v>26</v>
      </c>
    </row>
    <row r="31" spans="1:6" ht="12.75">
      <c r="A31" s="4" t="s">
        <v>13</v>
      </c>
      <c r="B31" s="4" t="s">
        <v>27</v>
      </c>
      <c r="C31" s="4" t="s">
        <v>20</v>
      </c>
      <c r="D31" s="4" t="s">
        <v>21</v>
      </c>
      <c r="E31" s="4" t="s">
        <v>23</v>
      </c>
      <c r="F31" s="4" t="s">
        <v>28</v>
      </c>
    </row>
    <row r="32" spans="1:6" ht="12.75">
      <c r="A32" s="4" t="s">
        <v>0</v>
      </c>
      <c r="B32">
        <f>$B$19</f>
        <v>41.5</v>
      </c>
      <c r="C32">
        <v>41.5</v>
      </c>
      <c r="D32">
        <v>24.4</v>
      </c>
      <c r="E32">
        <f>(B32-C32)/D32</f>
        <v>0</v>
      </c>
      <c r="F32" s="5">
        <f>(100*NORMSDIST(E32*-1))</f>
        <v>50</v>
      </c>
    </row>
    <row r="33" spans="1:6" ht="12.75">
      <c r="A33" s="4" t="s">
        <v>12</v>
      </c>
      <c r="B33">
        <f>($B$18)</f>
        <v>90.3</v>
      </c>
      <c r="C33">
        <v>90.3</v>
      </c>
      <c r="D33">
        <v>37.3</v>
      </c>
      <c r="E33">
        <f>(B33-C33)/D33</f>
        <v>0</v>
      </c>
      <c r="F33" s="5">
        <f>(100*NORMSDIST(E33*-1))</f>
        <v>50</v>
      </c>
    </row>
    <row r="34" spans="1:6" ht="12.75">
      <c r="A34" s="4" t="s">
        <v>29</v>
      </c>
      <c r="B34">
        <f>($B$20)</f>
        <v>2.175903614457831</v>
      </c>
      <c r="C34">
        <v>2.6</v>
      </c>
      <c r="D34">
        <v>1.2</v>
      </c>
      <c r="E34">
        <f>(B34-C34)/D34</f>
        <v>-0.35341365461847407</v>
      </c>
      <c r="F34" s="5">
        <f>(100*NORMSDIST(E34*-1))</f>
        <v>63.81108247172549</v>
      </c>
    </row>
    <row r="36" spans="1:5" ht="12.75">
      <c r="A36" s="1" t="s">
        <v>30</v>
      </c>
      <c r="B36" t="s">
        <v>20</v>
      </c>
      <c r="C36" t="s">
        <v>21</v>
      </c>
      <c r="D36" t="s">
        <v>22</v>
      </c>
      <c r="E36" t="s">
        <v>23</v>
      </c>
    </row>
    <row r="37" spans="1:5" ht="12.75">
      <c r="A37" t="s">
        <v>24</v>
      </c>
      <c r="B37">
        <v>92.3</v>
      </c>
      <c r="C37">
        <v>11</v>
      </c>
      <c r="D37">
        <f>$B$8</f>
        <v>67</v>
      </c>
      <c r="E37">
        <f>(D37-B38)/C37</f>
        <v>6.090909090909091</v>
      </c>
    </row>
    <row r="38" ht="12.75">
      <c r="A38" t="s">
        <v>31</v>
      </c>
    </row>
    <row r="39" ht="12.75">
      <c r="F39" s="4" t="s">
        <v>26</v>
      </c>
    </row>
    <row r="40" spans="1:6" ht="12.75">
      <c r="A40" s="4" t="s">
        <v>13</v>
      </c>
      <c r="B40" s="4" t="s">
        <v>27</v>
      </c>
      <c r="C40" s="4" t="s">
        <v>20</v>
      </c>
      <c r="D40" s="4" t="s">
        <v>21</v>
      </c>
      <c r="E40" s="4" t="s">
        <v>23</v>
      </c>
      <c r="F40" s="4" t="s">
        <v>28</v>
      </c>
    </row>
    <row r="41" spans="1:6" ht="12.75">
      <c r="A41" s="4" t="s">
        <v>0</v>
      </c>
      <c r="B41">
        <f>$B$19</f>
        <v>41.5</v>
      </c>
      <c r="C41">
        <v>52</v>
      </c>
      <c r="D41">
        <v>40.9</v>
      </c>
      <c r="E41">
        <f>(B41-C41)/D41</f>
        <v>-0.2567237163814181</v>
      </c>
      <c r="F41" s="5">
        <f>(100*NORMSDIST(E41*-1))</f>
        <v>60.130396901450254</v>
      </c>
    </row>
    <row r="42" spans="1:6" ht="12.75">
      <c r="A42" s="4" t="s">
        <v>12</v>
      </c>
      <c r="B42">
        <f>($B$18)</f>
        <v>90.3</v>
      </c>
      <c r="C42">
        <v>112.6</v>
      </c>
      <c r="D42">
        <v>51.5</v>
      </c>
      <c r="E42">
        <f>(B42-C42)/D42</f>
        <v>-0.43300970873786404</v>
      </c>
      <c r="F42" s="5">
        <f>(100*NORMSDIST(E42*-1))</f>
        <v>66.74961417116604</v>
      </c>
    </row>
    <row r="43" spans="1:6" ht="12.75">
      <c r="A43" s="4" t="s">
        <v>29</v>
      </c>
      <c r="B43">
        <f>($B$20)</f>
        <v>2.175903614457831</v>
      </c>
      <c r="C43">
        <v>2.6</v>
      </c>
      <c r="D43">
        <v>1.1</v>
      </c>
      <c r="E43">
        <f>(B43-C43)/D43</f>
        <v>-0.385542168674699</v>
      </c>
      <c r="F43" s="5">
        <f>(100*NORMSDIST(E43*-1))</f>
        <v>65.00821147909095</v>
      </c>
    </row>
    <row r="44" ht="12.75">
      <c r="A44" s="6"/>
    </row>
    <row r="45" spans="1:5" ht="12.75">
      <c r="A45" s="1" t="s">
        <v>32</v>
      </c>
      <c r="B45" t="s">
        <v>20</v>
      </c>
      <c r="C45" t="s">
        <v>21</v>
      </c>
      <c r="D45" t="s">
        <v>22</v>
      </c>
      <c r="E45" t="s">
        <v>23</v>
      </c>
    </row>
    <row r="46" spans="1:5" ht="12.75">
      <c r="A46" t="s">
        <v>24</v>
      </c>
      <c r="B46">
        <v>93</v>
      </c>
      <c r="C46">
        <v>12</v>
      </c>
      <c r="D46">
        <f>$B$8</f>
        <v>67</v>
      </c>
      <c r="E46">
        <f>(D46-B47)/C46</f>
        <v>5.583333333333333</v>
      </c>
    </row>
    <row r="47" ht="12.75">
      <c r="A47" t="s">
        <v>31</v>
      </c>
    </row>
    <row r="48" ht="12.75">
      <c r="F48" s="4" t="s">
        <v>26</v>
      </c>
    </row>
    <row r="49" spans="1:6" ht="12.75">
      <c r="A49" s="4" t="s">
        <v>13</v>
      </c>
      <c r="B49" s="4" t="s">
        <v>27</v>
      </c>
      <c r="C49" s="4" t="s">
        <v>20</v>
      </c>
      <c r="D49" s="4" t="s">
        <v>21</v>
      </c>
      <c r="E49" s="4" t="s">
        <v>23</v>
      </c>
      <c r="F49" s="4" t="s">
        <v>28</v>
      </c>
    </row>
    <row r="50" spans="1:6" ht="12.75">
      <c r="A50" s="4" t="s">
        <v>0</v>
      </c>
      <c r="B50">
        <f>$B$19</f>
        <v>41.5</v>
      </c>
      <c r="C50">
        <v>44.4</v>
      </c>
      <c r="D50">
        <v>11.2</v>
      </c>
      <c r="E50">
        <f>(B50-C50)/D50</f>
        <v>-0.25892857142857134</v>
      </c>
      <c r="F50" s="5">
        <f>(100*NORMSDIST(E50*-1))</f>
        <v>60.215482353687776</v>
      </c>
    </row>
    <row r="51" spans="1:6" ht="12.75">
      <c r="A51" s="4" t="s">
        <v>12</v>
      </c>
      <c r="B51">
        <f>($B$18)</f>
        <v>90.3</v>
      </c>
      <c r="C51">
        <v>161.6</v>
      </c>
      <c r="D51">
        <v>69</v>
      </c>
      <c r="E51">
        <f>(B51-C51)/D51</f>
        <v>-1.0333333333333332</v>
      </c>
      <c r="F51" s="5">
        <f>(100*NORMSDIST(E51*-1))</f>
        <v>84.92760334309753</v>
      </c>
    </row>
    <row r="52" spans="1:6" ht="12.75">
      <c r="A52" s="4" t="s">
        <v>29</v>
      </c>
      <c r="B52">
        <f>($B$20)</f>
        <v>2.175903614457831</v>
      </c>
      <c r="C52">
        <v>2.7</v>
      </c>
      <c r="D52">
        <v>1.4</v>
      </c>
      <c r="E52">
        <f>(B52-C52)/D52</f>
        <v>-0.3743545611015493</v>
      </c>
      <c r="F52" s="5">
        <f>(100*NORMSDIST(E52*-1))</f>
        <v>64.59297278989476</v>
      </c>
    </row>
    <row r="54" ht="12.75">
      <c r="A54" s="7" t="s">
        <v>33</v>
      </c>
    </row>
    <row r="55" ht="12.75">
      <c r="A55" s="7" t="s">
        <v>34</v>
      </c>
    </row>
    <row r="56" ht="12.75">
      <c r="A56" s="7" t="s">
        <v>35</v>
      </c>
    </row>
    <row r="57" ht="12.75">
      <c r="A57" s="7" t="s">
        <v>36</v>
      </c>
    </row>
    <row r="58" ht="12.75">
      <c r="A58" s="8"/>
    </row>
    <row r="59" spans="1:5" ht="12.75">
      <c r="A59" s="9"/>
      <c r="B59" t="s">
        <v>22</v>
      </c>
      <c r="C59" t="s">
        <v>37</v>
      </c>
      <c r="D59" t="s">
        <v>38</v>
      </c>
      <c r="E59" t="s">
        <v>37</v>
      </c>
    </row>
    <row r="60" spans="1:5" ht="12.75">
      <c r="A60" s="4" t="s">
        <v>12</v>
      </c>
      <c r="B60" t="s">
        <v>39</v>
      </c>
      <c r="C60" t="s">
        <v>40</v>
      </c>
      <c r="D60" t="s">
        <v>12</v>
      </c>
      <c r="E60" t="s">
        <v>41</v>
      </c>
    </row>
    <row r="61" spans="1:5" ht="12.75">
      <c r="A61" s="4" t="s">
        <v>42</v>
      </c>
      <c r="B61">
        <f>(B14)</f>
        <v>0</v>
      </c>
      <c r="C61" s="2">
        <v>49</v>
      </c>
      <c r="D61">
        <f>(B14*3.7)</f>
        <v>0</v>
      </c>
      <c r="E61" s="2">
        <v>49</v>
      </c>
    </row>
    <row r="62" spans="1:5" ht="12.75">
      <c r="A62" s="10"/>
      <c r="C62" s="2"/>
      <c r="E62" s="2"/>
    </row>
    <row r="63" spans="2:5" ht="12.75">
      <c r="B63" t="s">
        <v>22</v>
      </c>
      <c r="C63" t="s">
        <v>37</v>
      </c>
      <c r="D63" t="s">
        <v>43</v>
      </c>
      <c r="E63" t="s">
        <v>37</v>
      </c>
    </row>
    <row r="64" spans="1:5" ht="12.75">
      <c r="A64" s="4" t="s">
        <v>12</v>
      </c>
      <c r="B64" t="s">
        <v>44</v>
      </c>
      <c r="C64" t="s">
        <v>40</v>
      </c>
      <c r="D64" t="s">
        <v>12</v>
      </c>
      <c r="E64" t="s">
        <v>41</v>
      </c>
    </row>
    <row r="65" spans="1:5" ht="12.75">
      <c r="A65" s="4" t="s">
        <v>45</v>
      </c>
      <c r="B65">
        <f>(B18)</f>
        <v>90.3</v>
      </c>
      <c r="C65" s="2">
        <v>49</v>
      </c>
      <c r="D65">
        <f>(B18*2.6)</f>
        <v>234.78</v>
      </c>
      <c r="E65" s="2">
        <v>49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Charlie</cp:lastModifiedBy>
  <dcterms:created xsi:type="dcterms:W3CDTF">2010-04-26T18:05:05Z</dcterms:created>
  <dcterms:modified xsi:type="dcterms:W3CDTF">2010-04-26T23:07:49Z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-1740704143</vt:i4>
  </property>
  <property fmtid="{D5CDD505-2E9C-101B-9397-08002B2CF9AE}" pid="3" name="_EmailSubject">
    <vt:lpwstr>OTMT</vt:lpwstr>
  </property>
  <property fmtid="{D5CDD505-2E9C-101B-9397-08002B2CF9AE}" pid="4" name="_AuthorEmail">
    <vt:lpwstr>crockettdj@shaw.ca</vt:lpwstr>
  </property>
  <property fmtid="{D5CDD505-2E9C-101B-9397-08002B2CF9AE}" pid="5" name="_AuthorEmailDisplayName">
    <vt:lpwstr>crockettdj</vt:lpwstr>
  </property>
  <property fmtid="{D5CDD505-2E9C-101B-9397-08002B2CF9AE}" pid="6" name="_ReviewingToolsShownOnce">
    <vt:lpwstr/>
  </property>
</Properties>
</file>